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pjF11fE6sBMIQPCd/uU7EI49d5g36Yio7k/Ck2mv6EuO7TI1k/gYfJZwnU+RfvsGoTlgzNlYeHplONUEIK5kQ==" workbookSaltValue="ngLizuBbQSsTSNcJhJRZ7Q=="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<sst xmlns="http://schemas.openxmlformats.org/spreadsheetml/2006/main" xmlns:r="http://schemas.openxmlformats.org/officeDocument/2006/relationships" count="111" uniqueCount="111">
  <si>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</si>
  <si>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</si>
  <si>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</si>
  <si>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</si>
  <si>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</si>
  <si>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</si>
  <si>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</si>
  <si>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</si>
  <si>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</si>
  <si>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</si>
  <si>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</si>
  <si>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</si>
  <si>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</si>
  <si>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</si>
  <si>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</si>
  <si>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</si>
  <si>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</si>
  <si>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</si>
  <si>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</si>
  <si>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</si>
  <si>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</si>
  <si>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</si>
  <si>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C3</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</si>
  <si>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</si>
  <si>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</si>
  <si>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</si>
  <si>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</si>
  <si>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</si>
  <si>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</si>
  <si>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</si>
  <si>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</si>
  <si>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</si>
  <si>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</si>
  <si>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</si>
  <si>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</si>
  <si>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</si>
  <si>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</si>
  <si>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</si>
  <si>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</si>
  <si>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</si>
  <si>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</si>
  <si>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</si>
  <si>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</si>
  <si>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</si>
  <si>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</si>
  <si>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</si>
  <si>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</si>
  <si>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</si>
  <si>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</si>
  <si>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</si>
  <si>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</si>
  <si>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</si>
  <si>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</si>
  <si>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</si>
  <si>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</si>
  <si>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</si>
  <si>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</si>
  <si>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</si>
  <si>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</si>
  <si>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</si>
  <si>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</si>
  <si>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</si>
  <si>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</si>
  <si>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</si>
  <si>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</si>
  <si>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</si>
  <si>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</si>
  <si>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</si>
  <si>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</si>
  <si>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</si>
  <si>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</si>
  <si>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</si>
  <si>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</si>
  <si>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</si>
  <si>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</si>
  <si>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</si>
  <si>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</si>
  <si>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</si>
  <si>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</si>
  <si>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</si>
  <si>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</si>
  <si>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</si>
  <si>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</si>
  <si>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</si>
  <si>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</si>
  <si>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</si>
  <si>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</si>
  <si>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</si>
  <si>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</si>
  <si>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</si>
  <si>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</si>
  <si>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</si>
  <si>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</si>
  <si>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</si>
  <si>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高野町</t>
  </si>
  <si>
    <t>法適用</t>
  </si>
  <si>
    <t>水道事業</t>
  </si>
  <si>
    <t>簡易水道事業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</si>
  <si>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</si>
  <si>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</si>
  <si>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</si>
  <si>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</si>
  <si>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</si>
  <si>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</si>
  <si>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</si>
  <si>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</si>
  <si>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</si>
  <si>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</si>
  <si>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今年度は富貴簡水が加わったことにより指標に少なからず影響が出ている。
　高野簡水は経営の健全性は現在のところ比較的良好である。他方、富貴簡水の料金回収率は100％を大きく下回っており、一般会計からの繰入金に大きく頼った事業運営となっている。
　施設の状況に関しては、高野簡水を上水道から簡易水道へ認可変更したことにより、国の補助金を受けやすい状況となったが、少子高齢化による人口減少により給水人口の増加が見込めない中、特に管路施設の老朽化が著しい状況であり、更新財源の確保が課題となっている。
　今後も健全な事業運営をめざしてより効率的な経営を行っていく必要がある。</t>
    <rPh sb="1" eb="4">
      <t>コンネンド</t>
    </rPh>
    <rPh sb="5" eb="9">
      <t>フキカンスイ</t>
    </rPh>
    <rPh sb="10" eb="11">
      <t>クワ</t>
    </rPh>
    <rPh sb="19" eb="21">
      <t>シヒョウ</t>
    </rPh>
    <rPh sb="22" eb="23">
      <t>スク</t>
    </rPh>
    <rPh sb="27" eb="29">
      <t>エイキョウ</t>
    </rPh>
    <rPh sb="30" eb="31">
      <t>デ</t>
    </rPh>
    <rPh sb="37" eb="39">
      <t>タカノ</t>
    </rPh>
    <rPh sb="39" eb="41">
      <t>カンスイ</t>
    </rPh>
    <rPh sb="42" eb="44">
      <t>ケイエイ</t>
    </rPh>
    <rPh sb="45" eb="48">
      <t>ケンゼンセイ</t>
    </rPh>
    <rPh sb="49" eb="51">
      <t>ゲンザイ</t>
    </rPh>
    <rPh sb="55" eb="58">
      <t>ヒカクテキ</t>
    </rPh>
    <rPh sb="58" eb="60">
      <t>リョウコウ</t>
    </rPh>
    <rPh sb="64" eb="66">
      <t>タホウ</t>
    </rPh>
    <rPh sb="67" eb="71">
      <t>フキカンスイ</t>
    </rPh>
    <rPh sb="72" eb="77">
      <t>リョウキンカイシュウリツ</t>
    </rPh>
    <rPh sb="83" eb="84">
      <t>オオ</t>
    </rPh>
    <rPh sb="86" eb="88">
      <t>シタマワ</t>
    </rPh>
    <rPh sb="93" eb="97">
      <t>イッパンカイケイ</t>
    </rPh>
    <rPh sb="100" eb="102">
      <t>クリイレ</t>
    </rPh>
    <rPh sb="102" eb="103">
      <t>キン</t>
    </rPh>
    <rPh sb="104" eb="105">
      <t>オオ</t>
    </rPh>
    <rPh sb="107" eb="108">
      <t>タヨ</t>
    </rPh>
    <rPh sb="110" eb="114">
      <t>ジギョウウンエイ</t>
    </rPh>
    <rPh sb="123" eb="125">
      <t>シセツ</t>
    </rPh>
    <rPh sb="126" eb="128">
      <t>ジョウキョウ</t>
    </rPh>
    <rPh sb="129" eb="130">
      <t>カン</t>
    </rPh>
    <rPh sb="210" eb="211">
      <t>トク</t>
    </rPh>
    <rPh sb="212" eb="214">
      <t>カンロ</t>
    </rPh>
    <rPh sb="214" eb="216">
      <t>シセツ</t>
    </rPh>
    <rPh sb="217" eb="220">
      <t>ロウキュウカ</t>
    </rPh>
    <rPh sb="221" eb="222">
      <t>イチジル</t>
    </rPh>
    <rPh sb="224" eb="226">
      <t>ジョウキョウ</t>
    </rPh>
    <rPh sb="230" eb="232">
      <t>コウシン</t>
    </rPh>
    <rPh sb="238" eb="240">
      <t>カダイ</t>
    </rPh>
    <rPh sb="249" eb="251">
      <t>コンゴ</t>
    </rPh>
    <rPh sb="252" eb="254">
      <t>ケンゼン</t>
    </rPh>
    <rPh sb="255" eb="259">
      <t>ジギョウウンエイ</t>
    </rPh>
    <rPh sb="266" eb="269">
      <t>コウリツテキ</t>
    </rPh>
    <rPh sb="270" eb="272">
      <t>ケイエイ</t>
    </rPh>
    <rPh sb="273" eb="274">
      <t>オコナ</t>
    </rPh>
    <rPh sb="278" eb="280">
      <t>ヒツヨウ</t>
    </rPh>
    <phoneticPr fontId="1"/>
  </si>
  <si>
    <t>　①有形固定資産減価償却率は富貴簡水が加わったことにより数値が若干下がったが、法適用時にはそれまでの減価償却累計額を控除した金額を帳簿原価としているため、実態を適切に表した数値となっておらず、実際には老朽化が進んでいる状況である。
　②管路経年化率は類似団体平均を大きく上回る高い水準で推移している。高野簡水の昭和11年度の供用開始から80年以上が経過しており、多くの管路施設が更新の時期を迎えている。
　一方、③管路更新率は低く対応が遅れている。基幹管路を中心とした老朽管の計画的更新が必要である。</t>
    <rPh sb="14" eb="18">
      <t>フキカンスイ</t>
    </rPh>
    <rPh sb="19" eb="20">
      <t>クワ</t>
    </rPh>
    <rPh sb="28" eb="30">
      <t>スウチ</t>
    </rPh>
    <rPh sb="31" eb="33">
      <t>ジャッカン</t>
    </rPh>
    <rPh sb="33" eb="34">
      <t>サ</t>
    </rPh>
    <rPh sb="39" eb="43">
      <t>ホウテキヨウジ</t>
    </rPh>
    <rPh sb="50" eb="54">
      <t>ゲンカショウキャク</t>
    </rPh>
    <rPh sb="54" eb="57">
      <t>ルイケイガク</t>
    </rPh>
    <rPh sb="58" eb="60">
      <t>コウジョ</t>
    </rPh>
    <rPh sb="62" eb="64">
      <t>キンガク</t>
    </rPh>
    <rPh sb="65" eb="69">
      <t>チョウボゲンカ</t>
    </rPh>
    <rPh sb="77" eb="79">
      <t>ジッタイ</t>
    </rPh>
    <rPh sb="80" eb="82">
      <t>テキセツ</t>
    </rPh>
    <rPh sb="83" eb="84">
      <t>アラワ</t>
    </rPh>
    <rPh sb="86" eb="88">
      <t>スウチ</t>
    </rPh>
    <rPh sb="96" eb="98">
      <t>ジッサイ</t>
    </rPh>
    <rPh sb="100" eb="103">
      <t>ロウキュウカ</t>
    </rPh>
    <rPh sb="104" eb="105">
      <t>スス</t>
    </rPh>
    <rPh sb="109" eb="111">
      <t>ジョウキョウ</t>
    </rPh>
    <rPh sb="150" eb="152">
      <t>タカノ</t>
    </rPh>
    <rPh sb="152" eb="154">
      <t>カンスイ</t>
    </rPh>
    <rPh sb="184" eb="186">
      <t>カンロ</t>
    </rPh>
    <rPh sb="186" eb="188">
      <t>シセツ</t>
    </rPh>
    <rPh sb="213" eb="214">
      <t>ヒク</t>
    </rPh>
    <rPh sb="224" eb="228">
      <t>キカンカンロ</t>
    </rPh>
    <rPh sb="229" eb="231">
      <t>チュウシン</t>
    </rPh>
    <phoneticPr fontId="1"/>
  </si>
  <si>
    <r>
      <t>　令和4年度に、上水道事業から簡易水道事業へ変更認可を行ったため、令和3年度までの比率が記載されていない。また、令和5年度に富貴簡易水道が法適用して加わったため、指標の変動要因となっている。
　①経常収支比率については、前年度から11.99ポイント改善した。これは、コロナ禍で減っていた観光客による給水需要が戻ってきたことにより、給水収益が増加したことによるものと考えられる。
　②欠損金は発生していない。
　③令和5年度は事業量が多く未払金が多額となったため、流動比率は下がったものの、100％を超える水準であり、短期的な支払能力は問題ない。
　④企業債残高対給水収益比率は、富貴簡水が加わったことと事業に伴う起債により悪化したが、類似団体平均値を大きく下回っており、企業債への依存度は低い。
　⑤料金回収率は高野簡水単独では100％を超えているが、富貴簡水が45％程度と低く、全体を押し下げる要因となっている。
　⑥給水原価は、昨年度から若干高くなった。有収水量は増加したものの、物価高騰等の影響により営業費用が増加したこと、事業の増加により特定収入に係る消費税額の雑支出処理額が増加したためである。
　⑦施設利用率は、類似団体平均を下回る水準である。施設更新時には施設規模やスペックの適正化を検討する必</t>
    </r>
    <r>
      <rPr>
        <sz val="10.5"/>
        <color auto="1"/>
        <rFont val="ＭＳ ゴシック"/>
      </rPr>
      <t>要がある。
　⑧有収率は、類似団体平均とほぼ同じ水準である。漏水調査や老朽管路の更新を引き続き行っていく必要がある。</t>
    </r>
    <rPh sb="8" eb="11">
      <t>ジョウスイドウ</t>
    </rPh>
    <rPh sb="11" eb="13">
      <t>ジギョウ</t>
    </rPh>
    <rPh sb="15" eb="17">
      <t>カンイ</t>
    </rPh>
    <rPh sb="17" eb="21">
      <t>スイドウジギョウ</t>
    </rPh>
    <rPh sb="22" eb="26">
      <t>ヘンコウニンカ</t>
    </rPh>
    <rPh sb="27" eb="28">
      <t>オコナ</t>
    </rPh>
    <rPh sb="41" eb="43">
      <t>ヒリツ</t>
    </rPh>
    <rPh sb="44" eb="46">
      <t>キサイ</t>
    </rPh>
    <rPh sb="56" eb="58">
      <t>レイワ</t>
    </rPh>
    <rPh sb="59" eb="61">
      <t>ネンド</t>
    </rPh>
    <rPh sb="62" eb="64">
      <t>フキ</t>
    </rPh>
    <rPh sb="64" eb="68">
      <t>カンイスイドウ</t>
    </rPh>
    <rPh sb="69" eb="72">
      <t>ホウテキヨウ</t>
    </rPh>
    <rPh sb="74" eb="75">
      <t>クワ</t>
    </rPh>
    <rPh sb="81" eb="83">
      <t>シヒョウ</t>
    </rPh>
    <rPh sb="84" eb="86">
      <t>ヘンドウ</t>
    </rPh>
    <rPh sb="86" eb="88">
      <t>ヨウイン</t>
    </rPh>
    <rPh sb="98" eb="104">
      <t>ケイジョウシュウシヒリツ</t>
    </rPh>
    <rPh sb="110" eb="113">
      <t>ゼンネンド</t>
    </rPh>
    <rPh sb="124" eb="126">
      <t>カイゼン</t>
    </rPh>
    <rPh sb="136" eb="137">
      <t>カ</t>
    </rPh>
    <rPh sb="138" eb="139">
      <t>ヘ</t>
    </rPh>
    <rPh sb="143" eb="146">
      <t>カンコウキャク</t>
    </rPh>
    <rPh sb="149" eb="153">
      <t>キュウスイジュヨウ</t>
    </rPh>
    <rPh sb="154" eb="155">
      <t>モド</t>
    </rPh>
    <rPh sb="165" eb="169">
      <t>キュウスイシュウエキ</t>
    </rPh>
    <rPh sb="170" eb="172">
      <t>ゾウカ</t>
    </rPh>
    <rPh sb="182" eb="183">
      <t>カンガ</t>
    </rPh>
    <rPh sb="191" eb="194">
      <t>ケッソンキン</t>
    </rPh>
    <rPh sb="195" eb="197">
      <t>ハッセイ</t>
    </rPh>
    <rPh sb="206" eb="208">
      <t>レイワ</t>
    </rPh>
    <rPh sb="209" eb="211">
      <t>ネンド</t>
    </rPh>
    <rPh sb="212" eb="215">
      <t>ジギョウリョウ</t>
    </rPh>
    <rPh sb="216" eb="217">
      <t>オオ</t>
    </rPh>
    <rPh sb="218" eb="221">
      <t>ミハライキン</t>
    </rPh>
    <rPh sb="222" eb="224">
      <t>タガク</t>
    </rPh>
    <rPh sb="231" eb="235">
      <t>リュウドウヒリツ</t>
    </rPh>
    <rPh sb="236" eb="237">
      <t>サ</t>
    </rPh>
    <rPh sb="249" eb="250">
      <t>コ</t>
    </rPh>
    <rPh sb="252" eb="254">
      <t>スイジュン</t>
    </rPh>
    <rPh sb="258" eb="261">
      <t>タンキテキ</t>
    </rPh>
    <rPh sb="262" eb="266">
      <t>シハライノウリョク</t>
    </rPh>
    <rPh sb="267" eb="269">
      <t>モンダイ</t>
    </rPh>
    <rPh sb="275" eb="278">
      <t>キギョウサイ</t>
    </rPh>
    <rPh sb="278" eb="280">
      <t>ザンダカ</t>
    </rPh>
    <rPh sb="280" eb="281">
      <t>タイ</t>
    </rPh>
    <rPh sb="281" eb="285">
      <t>キュウスイシュウエキ</t>
    </rPh>
    <rPh sb="285" eb="287">
      <t>ヒリツ</t>
    </rPh>
    <rPh sb="289" eb="293">
      <t>フキカンスイ</t>
    </rPh>
    <rPh sb="294" eb="295">
      <t>クワ</t>
    </rPh>
    <rPh sb="304" eb="305">
      <t>トモナ</t>
    </rPh>
    <rPh sb="311" eb="313">
      <t>アッカ</t>
    </rPh>
    <rPh sb="358" eb="360">
      <t>カンスイ</t>
    </rPh>
    <rPh sb="360" eb="362">
      <t>タンドク</t>
    </rPh>
    <rPh sb="369" eb="370">
      <t>コ</t>
    </rPh>
    <rPh sb="376" eb="380">
      <t>フキカンスイ</t>
    </rPh>
    <rPh sb="384" eb="386">
      <t>テイド</t>
    </rPh>
    <rPh sb="387" eb="388">
      <t>ヒク</t>
    </rPh>
    <rPh sb="390" eb="392">
      <t>ゼンタイ</t>
    </rPh>
    <rPh sb="393" eb="394">
      <t>オ</t>
    </rPh>
    <rPh sb="395" eb="396">
      <t>サ</t>
    </rPh>
    <rPh sb="398" eb="400">
      <t>ヨウイン</t>
    </rPh>
    <rPh sb="421" eb="423">
      <t>ジャッカン</t>
    </rPh>
    <rPh sb="423" eb="424">
      <t>タカ</t>
    </rPh>
    <rPh sb="429" eb="433">
      <t>ユウシュウスイリョウ</t>
    </rPh>
    <rPh sb="434" eb="436">
      <t>ゾウカ</t>
    </rPh>
    <rPh sb="446" eb="447">
      <t>トウ</t>
    </rPh>
    <rPh sb="453" eb="455">
      <t>エイギョウ</t>
    </rPh>
    <rPh sb="465" eb="467">
      <t>ジギョウ</t>
    </rPh>
    <rPh sb="468" eb="470">
      <t>ゾウカ</t>
    </rPh>
    <rPh sb="473" eb="477">
      <t>トクテイシュウニュウ</t>
    </rPh>
    <rPh sb="478" eb="479">
      <t>カカ</t>
    </rPh>
    <rPh sb="480" eb="483">
      <t>ショウヒゼイ</t>
    </rPh>
    <rPh sb="483" eb="484">
      <t>ガク</t>
    </rPh>
    <rPh sb="485" eb="488">
      <t>ザツシシュツ</t>
    </rPh>
    <rPh sb="488" eb="490">
      <t>ショリ</t>
    </rPh>
    <rPh sb="490" eb="491">
      <t>ガク</t>
    </rPh>
    <rPh sb="492" eb="494">
      <t>ゾウカ</t>
    </rPh>
    <rPh sb="528" eb="530">
      <t>シセツ</t>
    </rPh>
    <rPh sb="530" eb="533">
      <t>コウシンジ</t>
    </rPh>
    <rPh sb="545" eb="548">
      <t>テキセイカ</t>
    </rPh>
    <rPh sb="576" eb="577">
      <t>オナ</t>
    </rPh>
    <rPh sb="578" eb="580">
      <t>スイジュン</t>
    </rPh>
    <rPh sb="584" eb="588">
      <t>ロウスイチョウサ</t>
    </rPh>
    <rPh sb="597" eb="598">
      <t>ヒ</t>
    </rPh>
    <rPh sb="599" eb="600">
      <t>ツヅ</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</si>
</sst>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5"/>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0.56999999999999995</c:v>
                </c:pt>
                <c:pt idx="4">
                  <c:v>0.19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c:v>
                </c:pt>
                <c:pt idx="1">
                  <c:v>0</c:v>
                </c:pt>
                <c:pt idx="2">
                  <c:v>0</c:v>
                </c:pt>
                <c:pt idx="3">
                  <c:v>0.39</c:v>
                </c:pt>
                <c:pt idx="4">
                  <c:v>0.49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27.17</c:v>
                </c:pt>
                <c:pt idx="4">
                  <c:v>31.23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0</c:v>
                </c:pt>
                <c:pt idx="1">
                  <c:v>0</c:v>
                </c:pt>
                <c:pt idx="2">
                  <c:v>0</c:v>
                </c:pt>
                <c:pt idx="3">
                  <c:v>50.07</c:v>
                </c:pt>
                <c:pt idx="4">
                  <c:v>53.4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76.040000000000006</c:v>
                </c:pt>
                <c:pt idx="4">
                  <c:v>73.180000000000007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0</c:v>
                </c:pt>
                <c:pt idx="1">
                  <c:v>0</c:v>
                </c:pt>
                <c:pt idx="2">
                  <c:v>0</c:v>
                </c:pt>
                <c:pt idx="3">
                  <c:v>75.7</c:v>
                </c:pt>
                <c:pt idx="4">
                  <c:v>72.53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102.68</c:v>
                </c:pt>
                <c:pt idx="4">
                  <c:v>114.67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0</c:v>
                </c:pt>
                <c:pt idx="1">
                  <c:v>0</c:v>
                </c:pt>
                <c:pt idx="2">
                  <c:v>0</c:v>
                </c:pt>
                <c:pt idx="3">
                  <c:v>105.52</c:v>
                </c:pt>
                <c:pt idx="4">
                  <c:v>103.1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71.61</c:v>
                </c:pt>
                <c:pt idx="4">
                  <c:v>66.23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0</c:v>
                </c:pt>
                <c:pt idx="1">
                  <c:v>0</c:v>
                </c:pt>
                <c:pt idx="2">
                  <c:v>0</c:v>
                </c:pt>
                <c:pt idx="3">
                  <c:v>42.98</c:v>
                </c:pt>
                <c:pt idx="4">
                  <c:v>40.46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87.21</c:v>
                </c:pt>
                <c:pt idx="4">
                  <c:v>57.18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0</c:v>
                </c:pt>
                <c:pt idx="1">
                  <c:v>0</c:v>
                </c:pt>
                <c:pt idx="2">
                  <c:v>0</c:v>
                </c:pt>
                <c:pt idx="3">
                  <c:v>23.24</c:v>
                </c:pt>
                <c:pt idx="4">
                  <c:v>22.77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c:v>0</c:v>
                </c:pt>
                <c:pt idx="3">
                  <c:v>30.01</c:v>
                </c:pt>
                <c:pt idx="4">
                  <c:v>27.32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485.11</c:v>
                </c:pt>
                <c:pt idx="4">
                  <c:v>185.31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0</c:v>
                </c:pt>
                <c:pt idx="1">
                  <c:v>0</c:v>
                </c:pt>
                <c:pt idx="2">
                  <c:v>0</c:v>
                </c:pt>
                <c:pt idx="3">
                  <c:v>249.43</c:v>
                </c:pt>
                <c:pt idx="4">
                  <c:v>217.55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223.65</c:v>
                </c:pt>
                <c:pt idx="4">
                  <c:v>419.08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0</c:v>
                </c:pt>
                <c:pt idx="1">
                  <c:v>0</c:v>
                </c:pt>
                <c:pt idx="2">
                  <c:v>0</c:v>
                </c:pt>
                <c:pt idx="3">
                  <c:v>922.05</c:v>
                </c:pt>
                <c:pt idx="4">
                  <c:v>916.17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101.67</c:v>
                </c:pt>
                <c:pt idx="4">
                  <c:v>95.33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0</c:v>
                </c:pt>
                <c:pt idx="1">
                  <c:v>0</c:v>
                </c:pt>
                <c:pt idx="2">
                  <c:v>0</c:v>
                </c:pt>
                <c:pt idx="3">
                  <c:v>64.39</c:v>
                </c:pt>
                <c:pt idx="4">
                  <c:v>63.95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255.75</c:v>
                </c:pt>
                <c:pt idx="4">
                  <c:v>273.95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0</c:v>
                </c:pt>
                <c:pt idx="1">
                  <c:v>0</c:v>
                </c:pt>
                <c:pt idx="2">
                  <c:v>0</c:v>
                </c:pt>
                <c:pt idx="3">
                  <c:v>258.89999999999998</c:v>
                </c:pt>
                <c:pt idx="4">
                  <c:v>263.56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【103.05】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【30.22】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【179.30】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【1,042.45】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【71.52】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【53.73】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【285.48】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【57.74】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【38.43】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【0.49】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4046;&#26367;&#12360;_&#32076;&#21942;&#27604;&#36611;&#20998;&#26512;&#34920;&#65288;&#21508;&#22243;&#20307;&#20998;&#65289;\&#24046;&#26367;&#12360;_&#32076;&#21942;&#27604;&#36611;&#20998;&#26512;&#34920;&#65288;&#21508;&#22243;&#20307;&#20998;&#65289;\13_&#39640;&#37326;&#30010;\%2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高野町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8</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簡易水道事業</v>
      </c>
      <c r="Q8" s="26"/>
      <c r="R8" s="26"/>
      <c r="S8" s="26"/>
      <c r="T8" s="26"/>
      <c r="U8" s="26"/>
      <c r="V8" s="26"/>
      <c r="W8" s="26" t="str">
        <f>データ!$L$6</f>
        <v>C3</v>
      </c>
      <c r="X8" s="26"/>
      <c r="Y8" s="26"/>
      <c r="Z8" s="26"/>
      <c r="AA8" s="26"/>
      <c r="AB8" s="26"/>
      <c r="AC8" s="26"/>
      <c r="AD8" s="26" t="str">
        <f>データ!$M$6</f>
        <v>非設置</v>
      </c>
      <c r="AE8" s="26"/>
      <c r="AF8" s="26"/>
      <c r="AG8" s="26"/>
      <c r="AH8" s="26"/>
      <c r="AI8" s="26"/>
      <c r="AJ8" s="26"/>
      <c r="AK8" s="2"/>
      <c r="AL8" s="29">
        <f>データ!$R$6</f>
        <v>2676</v>
      </c>
      <c r="AM8" s="29"/>
      <c r="AN8" s="29"/>
      <c r="AO8" s="29"/>
      <c r="AP8" s="29"/>
      <c r="AQ8" s="29"/>
      <c r="AR8" s="29"/>
      <c r="AS8" s="29"/>
      <c r="AT8" s="7">
        <f>データ!$S$6</f>
        <v>137.03</v>
      </c>
      <c r="AU8" s="15"/>
      <c r="AV8" s="15"/>
      <c r="AW8" s="15"/>
      <c r="AX8" s="15"/>
      <c r="AY8" s="15"/>
      <c r="AZ8" s="15"/>
      <c r="BA8" s="15"/>
      <c r="BB8" s="27">
        <f>データ!$T$6</f>
        <v>19.53</v>
      </c>
      <c r="BC8" s="27"/>
      <c r="BD8" s="27"/>
      <c r="BE8" s="27"/>
      <c r="BF8" s="27"/>
      <c r="BG8" s="27"/>
      <c r="BH8" s="27"/>
      <c r="BI8" s="27"/>
      <c r="BJ8" s="3"/>
      <c r="BK8" s="3"/>
      <c r="BL8" s="36" t="s">
        <v>10</v>
      </c>
      <c r="BM8" s="47"/>
      <c r="BN8" s="55" t="s">
        <v>19</v>
      </c>
      <c r="BO8" s="55"/>
      <c r="BP8" s="55"/>
      <c r="BQ8" s="55"/>
      <c r="BR8" s="55"/>
      <c r="BS8" s="55"/>
      <c r="BT8" s="55"/>
      <c r="BU8" s="55"/>
      <c r="BV8" s="55"/>
      <c r="BW8" s="55"/>
      <c r="BX8" s="55"/>
      <c r="BY8" s="59"/>
    </row>
    <row r="9" spans="1:78" ht="18.75" customHeight="1">
      <c r="A9" s="2"/>
      <c r="B9" s="5" t="s">
        <v>21</v>
      </c>
      <c r="C9" s="13"/>
      <c r="D9" s="13"/>
      <c r="E9" s="13"/>
      <c r="F9" s="13"/>
      <c r="G9" s="13"/>
      <c r="H9" s="13"/>
      <c r="I9" s="5" t="s">
        <v>23</v>
      </c>
      <c r="J9" s="13"/>
      <c r="K9" s="13"/>
      <c r="L9" s="13"/>
      <c r="M9" s="13"/>
      <c r="N9" s="13"/>
      <c r="O9" s="22"/>
      <c r="P9" s="25" t="s">
        <v>25</v>
      </c>
      <c r="Q9" s="25"/>
      <c r="R9" s="25"/>
      <c r="S9" s="25"/>
      <c r="T9" s="25"/>
      <c r="U9" s="25"/>
      <c r="V9" s="25"/>
      <c r="W9" s="25" t="s">
        <v>20</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8"/>
      <c r="BN9" s="56" t="s">
        <v>33</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60.4</v>
      </c>
      <c r="J10" s="15"/>
      <c r="K10" s="15"/>
      <c r="L10" s="15"/>
      <c r="M10" s="15"/>
      <c r="N10" s="15"/>
      <c r="O10" s="24"/>
      <c r="P10" s="27">
        <f>データ!$P$6</f>
        <v>85.73</v>
      </c>
      <c r="Q10" s="27"/>
      <c r="R10" s="27"/>
      <c r="S10" s="27"/>
      <c r="T10" s="27"/>
      <c r="U10" s="27"/>
      <c r="V10" s="27"/>
      <c r="W10" s="29">
        <f>データ!$Q$6</f>
        <v>4050</v>
      </c>
      <c r="X10" s="29"/>
      <c r="Y10" s="29"/>
      <c r="Z10" s="29"/>
      <c r="AA10" s="29"/>
      <c r="AB10" s="29"/>
      <c r="AC10" s="29"/>
      <c r="AD10" s="2"/>
      <c r="AE10" s="2"/>
      <c r="AF10" s="2"/>
      <c r="AG10" s="2"/>
      <c r="AH10" s="2"/>
      <c r="AI10" s="2"/>
      <c r="AJ10" s="2"/>
      <c r="AK10" s="2"/>
      <c r="AL10" s="29">
        <f>データ!$U$6</f>
        <v>2264</v>
      </c>
      <c r="AM10" s="29"/>
      <c r="AN10" s="29"/>
      <c r="AO10" s="29"/>
      <c r="AP10" s="29"/>
      <c r="AQ10" s="29"/>
      <c r="AR10" s="29"/>
      <c r="AS10" s="29"/>
      <c r="AT10" s="7">
        <f>データ!$V$6</f>
        <v>5.0999999999999996</v>
      </c>
      <c r="AU10" s="15"/>
      <c r="AV10" s="15"/>
      <c r="AW10" s="15"/>
      <c r="AX10" s="15"/>
      <c r="AY10" s="15"/>
      <c r="AZ10" s="15"/>
      <c r="BA10" s="15"/>
      <c r="BB10" s="27">
        <f>データ!$W$6</f>
        <v>443.92</v>
      </c>
      <c r="BC10" s="27"/>
      <c r="BD10" s="27"/>
      <c r="BE10" s="27"/>
      <c r="BF10" s="27"/>
      <c r="BG10" s="27"/>
      <c r="BH10" s="27"/>
      <c r="BI10" s="27"/>
      <c r="BJ10" s="2"/>
      <c r="BK10" s="2"/>
      <c r="BL10" s="38" t="s">
        <v>35</v>
      </c>
      <c r="BM10" s="49"/>
      <c r="BN10" s="57" t="s">
        <v>36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109</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6</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108</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43</v>
      </c>
      <c r="C84" s="12"/>
      <c r="D84" s="12"/>
      <c r="E84" s="12" t="s">
        <v>45</v>
      </c>
      <c r="F84" s="12" t="s">
        <v>47</v>
      </c>
      <c r="G84" s="12" t="s">
        <v>48</v>
      </c>
      <c r="H84" s="12" t="s">
        <v>41</v>
      </c>
      <c r="I84" s="12" t="s">
        <v>7</v>
      </c>
      <c r="J84" s="12" t="s">
        <v>26</v>
      </c>
      <c r="K84" s="12" t="s">
        <v>49</v>
      </c>
      <c r="L84" s="12" t="s">
        <v>51</v>
      </c>
      <c r="M84" s="12" t="s">
        <v>32</v>
      </c>
      <c r="N84" s="12" t="s">
        <v>53</v>
      </c>
      <c r="O84" s="12" t="s">
        <v>55</v>
      </c>
    </row>
    <row r="85" spans="1:78" hidden="1">
      <c r="B85" s="12"/>
      <c r="C85" s="12"/>
      <c r="D85" s="12"/>
      <c r="E85" s="12" t="str">
        <f>データ!AH6</f>
        <v>【103.05】</v>
      </c>
      <c r="F85" s="12" t="str">
        <f>データ!AS6</f>
        <v>【30.22】</v>
      </c>
      <c r="G85" s="12" t="str">
        <f>データ!BD6</f>
        <v>【179.30】</v>
      </c>
      <c r="H85" s="12" t="str">
        <f>データ!BO6</f>
        <v>【1,042.45】</v>
      </c>
      <c r="I85" s="12" t="str">
        <f>データ!BZ6</f>
        <v>【57.74】</v>
      </c>
      <c r="J85" s="12" t="str">
        <f>データ!CK6</f>
        <v>【285.48】</v>
      </c>
      <c r="K85" s="12" t="str">
        <f>データ!CV6</f>
        <v>【53.73】</v>
      </c>
      <c r="L85" s="12" t="str">
        <f>データ!DG6</f>
        <v>【71.52】</v>
      </c>
      <c r="M85" s="12" t="str">
        <f>データ!DR6</f>
        <v>【38.43】</v>
      </c>
      <c r="N85" s="12" t="str">
        <f>データ!EC6</f>
        <v>【19.16】</v>
      </c>
      <c r="O85" s="12" t="str">
        <f>データ!EN6</f>
        <v>【0.49】</v>
      </c>
    </row>
  </sheetData>
  <sheetProtection algorithmName="SHA-512" hashValue="6USODfQJlJoAw8trgnNI3ZcjCf7V4ZTl3tQgtlGnOA3SpXcbIBqZ1ZRgNAT7NSPznJKlAQfBmeviri9GfouYqg==" saltValue="MkVjXdpqMUAS6jnHrkAbL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50</v>
      </c>
      <c r="C3" s="70" t="s">
        <v>58</v>
      </c>
      <c r="D3" s="70" t="s">
        <v>59</v>
      </c>
      <c r="E3" s="70" t="s">
        <v>2</v>
      </c>
      <c r="F3" s="70" t="s">
        <v>1</v>
      </c>
      <c r="G3" s="70" t="s">
        <v>24</v>
      </c>
      <c r="H3" s="77" t="s">
        <v>29</v>
      </c>
      <c r="I3" s="80"/>
      <c r="J3" s="80"/>
      <c r="K3" s="80"/>
      <c r="L3" s="80"/>
      <c r="M3" s="80"/>
      <c r="N3" s="80"/>
      <c r="O3" s="80"/>
      <c r="P3" s="80"/>
      <c r="Q3" s="80"/>
      <c r="R3" s="80"/>
      <c r="S3" s="80"/>
      <c r="T3" s="80"/>
      <c r="U3" s="80"/>
      <c r="V3" s="80"/>
      <c r="W3" s="84"/>
      <c r="X3" s="86" t="s">
        <v>54</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9</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60</v>
      </c>
      <c r="B4" s="71"/>
      <c r="C4" s="71"/>
      <c r="D4" s="71"/>
      <c r="E4" s="71"/>
      <c r="F4" s="71"/>
      <c r="G4" s="71"/>
      <c r="H4" s="78"/>
      <c r="I4" s="81"/>
      <c r="J4" s="81"/>
      <c r="K4" s="81"/>
      <c r="L4" s="81"/>
      <c r="M4" s="81"/>
      <c r="N4" s="81"/>
      <c r="O4" s="81"/>
      <c r="P4" s="81"/>
      <c r="Q4" s="81"/>
      <c r="R4" s="81"/>
      <c r="S4" s="81"/>
      <c r="T4" s="81"/>
      <c r="U4" s="81"/>
      <c r="V4" s="81"/>
      <c r="W4" s="85"/>
      <c r="X4" s="87" t="s">
        <v>52</v>
      </c>
      <c r="Y4" s="87"/>
      <c r="Z4" s="87"/>
      <c r="AA4" s="87"/>
      <c r="AB4" s="87"/>
      <c r="AC4" s="87"/>
      <c r="AD4" s="87"/>
      <c r="AE4" s="87"/>
      <c r="AF4" s="87"/>
      <c r="AG4" s="87"/>
      <c r="AH4" s="87"/>
      <c r="AI4" s="87" t="s">
        <v>44</v>
      </c>
      <c r="AJ4" s="87"/>
      <c r="AK4" s="87"/>
      <c r="AL4" s="87"/>
      <c r="AM4" s="87"/>
      <c r="AN4" s="87"/>
      <c r="AO4" s="87"/>
      <c r="AP4" s="87"/>
      <c r="AQ4" s="87"/>
      <c r="AR4" s="87"/>
      <c r="AS4" s="87"/>
      <c r="AT4" s="87" t="s">
        <v>38</v>
      </c>
      <c r="AU4" s="87"/>
      <c r="AV4" s="87"/>
      <c r="AW4" s="87"/>
      <c r="AX4" s="87"/>
      <c r="AY4" s="87"/>
      <c r="AZ4" s="87"/>
      <c r="BA4" s="87"/>
      <c r="BB4" s="87"/>
      <c r="BC4" s="87"/>
      <c r="BD4" s="87"/>
      <c r="BE4" s="87" t="s">
        <v>62</v>
      </c>
      <c r="BF4" s="87"/>
      <c r="BG4" s="87"/>
      <c r="BH4" s="87"/>
      <c r="BI4" s="87"/>
      <c r="BJ4" s="87"/>
      <c r="BK4" s="87"/>
      <c r="BL4" s="87"/>
      <c r="BM4" s="87"/>
      <c r="BN4" s="87"/>
      <c r="BO4" s="87"/>
      <c r="BP4" s="87" t="s">
        <v>34</v>
      </c>
      <c r="BQ4" s="87"/>
      <c r="BR4" s="87"/>
      <c r="BS4" s="87"/>
      <c r="BT4" s="87"/>
      <c r="BU4" s="87"/>
      <c r="BV4" s="87"/>
      <c r="BW4" s="87"/>
      <c r="BX4" s="87"/>
      <c r="BY4" s="87"/>
      <c r="BZ4" s="87"/>
      <c r="CA4" s="87" t="s">
        <v>63</v>
      </c>
      <c r="CB4" s="87"/>
      <c r="CC4" s="87"/>
      <c r="CD4" s="87"/>
      <c r="CE4" s="87"/>
      <c r="CF4" s="87"/>
      <c r="CG4" s="87"/>
      <c r="CH4" s="87"/>
      <c r="CI4" s="87"/>
      <c r="CJ4" s="87"/>
      <c r="CK4" s="87"/>
      <c r="CL4" s="87" t="s">
        <v>65</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61</v>
      </c>
      <c r="DT4" s="87"/>
      <c r="DU4" s="87"/>
      <c r="DV4" s="87"/>
      <c r="DW4" s="87"/>
      <c r="DX4" s="87"/>
      <c r="DY4" s="87"/>
      <c r="DZ4" s="87"/>
      <c r="EA4" s="87"/>
      <c r="EB4" s="87"/>
      <c r="EC4" s="87"/>
      <c r="ED4" s="87" t="s">
        <v>68</v>
      </c>
      <c r="EE4" s="87"/>
      <c r="EF4" s="87"/>
      <c r="EG4" s="87"/>
      <c r="EH4" s="87"/>
      <c r="EI4" s="87"/>
      <c r="EJ4" s="87"/>
      <c r="EK4" s="87"/>
      <c r="EL4" s="87"/>
      <c r="EM4" s="87"/>
      <c r="EN4" s="87"/>
    </row>
    <row r="5" spans="1:144">
      <c r="A5" s="68" t="s">
        <v>27</v>
      </c>
      <c r="B5" s="72"/>
      <c r="C5" s="72"/>
      <c r="D5" s="72"/>
      <c r="E5" s="72"/>
      <c r="F5" s="72"/>
      <c r="G5" s="72"/>
      <c r="H5" s="79" t="s">
        <v>57</v>
      </c>
      <c r="I5" s="79" t="s">
        <v>69</v>
      </c>
      <c r="J5" s="79" t="s">
        <v>70</v>
      </c>
      <c r="K5" s="79" t="s">
        <v>71</v>
      </c>
      <c r="L5" s="79" t="s">
        <v>72</v>
      </c>
      <c r="M5" s="79" t="s">
        <v>3</v>
      </c>
      <c r="N5" s="79" t="s">
        <v>73</v>
      </c>
      <c r="O5" s="79" t="s">
        <v>74</v>
      </c>
      <c r="P5" s="79" t="s">
        <v>75</v>
      </c>
      <c r="Q5" s="79" t="s">
        <v>76</v>
      </c>
      <c r="R5" s="79" t="s">
        <v>77</v>
      </c>
      <c r="S5" s="79" t="s">
        <v>78</v>
      </c>
      <c r="T5" s="79" t="s">
        <v>64</v>
      </c>
      <c r="U5" s="79" t="s">
        <v>79</v>
      </c>
      <c r="V5" s="79" t="s">
        <v>80</v>
      </c>
      <c r="W5" s="79" t="s">
        <v>81</v>
      </c>
      <c r="X5" s="79" t="s">
        <v>82</v>
      </c>
      <c r="Y5" s="79" t="s">
        <v>83</v>
      </c>
      <c r="Z5" s="79" t="s">
        <v>84</v>
      </c>
      <c r="AA5" s="79" t="s">
        <v>85</v>
      </c>
      <c r="AB5" s="79" t="s">
        <v>86</v>
      </c>
      <c r="AC5" s="79" t="s">
        <v>88</v>
      </c>
      <c r="AD5" s="79" t="s">
        <v>89</v>
      </c>
      <c r="AE5" s="79" t="s">
        <v>90</v>
      </c>
      <c r="AF5" s="79" t="s">
        <v>91</v>
      </c>
      <c r="AG5" s="79" t="s">
        <v>92</v>
      </c>
      <c r="AH5" s="79" t="s">
        <v>43</v>
      </c>
      <c r="AI5" s="79" t="s">
        <v>82</v>
      </c>
      <c r="AJ5" s="79" t="s">
        <v>83</v>
      </c>
      <c r="AK5" s="79" t="s">
        <v>84</v>
      </c>
      <c r="AL5" s="79" t="s">
        <v>85</v>
      </c>
      <c r="AM5" s="79" t="s">
        <v>86</v>
      </c>
      <c r="AN5" s="79" t="s">
        <v>88</v>
      </c>
      <c r="AO5" s="79" t="s">
        <v>89</v>
      </c>
      <c r="AP5" s="79" t="s">
        <v>90</v>
      </c>
      <c r="AQ5" s="79" t="s">
        <v>91</v>
      </c>
      <c r="AR5" s="79" t="s">
        <v>92</v>
      </c>
      <c r="AS5" s="79" t="s">
        <v>87</v>
      </c>
      <c r="AT5" s="79" t="s">
        <v>82</v>
      </c>
      <c r="AU5" s="79" t="s">
        <v>83</v>
      </c>
      <c r="AV5" s="79" t="s">
        <v>84</v>
      </c>
      <c r="AW5" s="79" t="s">
        <v>85</v>
      </c>
      <c r="AX5" s="79" t="s">
        <v>86</v>
      </c>
      <c r="AY5" s="79" t="s">
        <v>88</v>
      </c>
      <c r="AZ5" s="79" t="s">
        <v>89</v>
      </c>
      <c r="BA5" s="79" t="s">
        <v>90</v>
      </c>
      <c r="BB5" s="79" t="s">
        <v>91</v>
      </c>
      <c r="BC5" s="79" t="s">
        <v>92</v>
      </c>
      <c r="BD5" s="79" t="s">
        <v>87</v>
      </c>
      <c r="BE5" s="79" t="s">
        <v>82</v>
      </c>
      <c r="BF5" s="79" t="s">
        <v>83</v>
      </c>
      <c r="BG5" s="79" t="s">
        <v>84</v>
      </c>
      <c r="BH5" s="79" t="s">
        <v>85</v>
      </c>
      <c r="BI5" s="79" t="s">
        <v>86</v>
      </c>
      <c r="BJ5" s="79" t="s">
        <v>88</v>
      </c>
      <c r="BK5" s="79" t="s">
        <v>89</v>
      </c>
      <c r="BL5" s="79" t="s">
        <v>90</v>
      </c>
      <c r="BM5" s="79" t="s">
        <v>91</v>
      </c>
      <c r="BN5" s="79" t="s">
        <v>92</v>
      </c>
      <c r="BO5" s="79" t="s">
        <v>87</v>
      </c>
      <c r="BP5" s="79" t="s">
        <v>82</v>
      </c>
      <c r="BQ5" s="79" t="s">
        <v>83</v>
      </c>
      <c r="BR5" s="79" t="s">
        <v>84</v>
      </c>
      <c r="BS5" s="79" t="s">
        <v>85</v>
      </c>
      <c r="BT5" s="79" t="s">
        <v>86</v>
      </c>
      <c r="BU5" s="79" t="s">
        <v>88</v>
      </c>
      <c r="BV5" s="79" t="s">
        <v>89</v>
      </c>
      <c r="BW5" s="79" t="s">
        <v>90</v>
      </c>
      <c r="BX5" s="79" t="s">
        <v>91</v>
      </c>
      <c r="BY5" s="79" t="s">
        <v>92</v>
      </c>
      <c r="BZ5" s="79" t="s">
        <v>87</v>
      </c>
      <c r="CA5" s="79" t="s">
        <v>82</v>
      </c>
      <c r="CB5" s="79" t="s">
        <v>83</v>
      </c>
      <c r="CC5" s="79" t="s">
        <v>84</v>
      </c>
      <c r="CD5" s="79" t="s">
        <v>85</v>
      </c>
      <c r="CE5" s="79" t="s">
        <v>86</v>
      </c>
      <c r="CF5" s="79" t="s">
        <v>88</v>
      </c>
      <c r="CG5" s="79" t="s">
        <v>89</v>
      </c>
      <c r="CH5" s="79" t="s">
        <v>90</v>
      </c>
      <c r="CI5" s="79" t="s">
        <v>91</v>
      </c>
      <c r="CJ5" s="79" t="s">
        <v>92</v>
      </c>
      <c r="CK5" s="79" t="s">
        <v>87</v>
      </c>
      <c r="CL5" s="79" t="s">
        <v>82</v>
      </c>
      <c r="CM5" s="79" t="s">
        <v>83</v>
      </c>
      <c r="CN5" s="79" t="s">
        <v>84</v>
      </c>
      <c r="CO5" s="79" t="s">
        <v>85</v>
      </c>
      <c r="CP5" s="79" t="s">
        <v>86</v>
      </c>
      <c r="CQ5" s="79" t="s">
        <v>88</v>
      </c>
      <c r="CR5" s="79" t="s">
        <v>89</v>
      </c>
      <c r="CS5" s="79" t="s">
        <v>90</v>
      </c>
      <c r="CT5" s="79" t="s">
        <v>91</v>
      </c>
      <c r="CU5" s="79" t="s">
        <v>92</v>
      </c>
      <c r="CV5" s="79" t="s">
        <v>87</v>
      </c>
      <c r="CW5" s="79" t="s">
        <v>82</v>
      </c>
      <c r="CX5" s="79" t="s">
        <v>83</v>
      </c>
      <c r="CY5" s="79" t="s">
        <v>84</v>
      </c>
      <c r="CZ5" s="79" t="s">
        <v>85</v>
      </c>
      <c r="DA5" s="79" t="s">
        <v>86</v>
      </c>
      <c r="DB5" s="79" t="s">
        <v>88</v>
      </c>
      <c r="DC5" s="79" t="s">
        <v>89</v>
      </c>
      <c r="DD5" s="79" t="s">
        <v>90</v>
      </c>
      <c r="DE5" s="79" t="s">
        <v>91</v>
      </c>
      <c r="DF5" s="79" t="s">
        <v>92</v>
      </c>
      <c r="DG5" s="79" t="s">
        <v>87</v>
      </c>
      <c r="DH5" s="79" t="s">
        <v>82</v>
      </c>
      <c r="DI5" s="79" t="s">
        <v>83</v>
      </c>
      <c r="DJ5" s="79" t="s">
        <v>84</v>
      </c>
      <c r="DK5" s="79" t="s">
        <v>85</v>
      </c>
      <c r="DL5" s="79" t="s">
        <v>86</v>
      </c>
      <c r="DM5" s="79" t="s">
        <v>88</v>
      </c>
      <c r="DN5" s="79" t="s">
        <v>89</v>
      </c>
      <c r="DO5" s="79" t="s">
        <v>90</v>
      </c>
      <c r="DP5" s="79" t="s">
        <v>91</v>
      </c>
      <c r="DQ5" s="79" t="s">
        <v>92</v>
      </c>
      <c r="DR5" s="79" t="s">
        <v>87</v>
      </c>
      <c r="DS5" s="79" t="s">
        <v>82</v>
      </c>
      <c r="DT5" s="79" t="s">
        <v>83</v>
      </c>
      <c r="DU5" s="79" t="s">
        <v>84</v>
      </c>
      <c r="DV5" s="79" t="s">
        <v>85</v>
      </c>
      <c r="DW5" s="79" t="s">
        <v>86</v>
      </c>
      <c r="DX5" s="79" t="s">
        <v>88</v>
      </c>
      <c r="DY5" s="79" t="s">
        <v>89</v>
      </c>
      <c r="DZ5" s="79" t="s">
        <v>90</v>
      </c>
      <c r="EA5" s="79" t="s">
        <v>91</v>
      </c>
      <c r="EB5" s="79" t="s">
        <v>92</v>
      </c>
      <c r="EC5" s="79" t="s">
        <v>87</v>
      </c>
      <c r="ED5" s="79" t="s">
        <v>82</v>
      </c>
      <c r="EE5" s="79" t="s">
        <v>83</v>
      </c>
      <c r="EF5" s="79" t="s">
        <v>84</v>
      </c>
      <c r="EG5" s="79" t="s">
        <v>85</v>
      </c>
      <c r="EH5" s="79" t="s">
        <v>86</v>
      </c>
      <c r="EI5" s="79" t="s">
        <v>88</v>
      </c>
      <c r="EJ5" s="79" t="s">
        <v>89</v>
      </c>
      <c r="EK5" s="79" t="s">
        <v>90</v>
      </c>
      <c r="EL5" s="79" t="s">
        <v>91</v>
      </c>
      <c r="EM5" s="79" t="s">
        <v>92</v>
      </c>
      <c r="EN5" s="79" t="s">
        <v>87</v>
      </c>
    </row>
    <row r="6" spans="1:144" s="67" customFormat="1">
      <c r="A6" s="68" t="s">
        <v>93</v>
      </c>
      <c r="B6" s="73">
        <f t="shared" ref="B6:W6" si="1">B7</f>
        <v>2023</v>
      </c>
      <c r="C6" s="73">
        <f t="shared" si="1"/>
        <v>303445</v>
      </c>
      <c r="D6" s="73">
        <f t="shared" si="1"/>
        <v>46</v>
      </c>
      <c r="E6" s="73">
        <f t="shared" si="1"/>
        <v>1</v>
      </c>
      <c r="F6" s="73">
        <f t="shared" si="1"/>
        <v>0</v>
      </c>
      <c r="G6" s="73">
        <f t="shared" si="1"/>
        <v>5</v>
      </c>
      <c r="H6" s="73" t="str">
        <f t="shared" si="1"/>
        <v>和歌山県　高野町</v>
      </c>
      <c r="I6" s="73" t="str">
        <f t="shared" si="1"/>
        <v>法適用</v>
      </c>
      <c r="J6" s="73" t="str">
        <f t="shared" si="1"/>
        <v>水道事業</v>
      </c>
      <c r="K6" s="73" t="str">
        <f t="shared" si="1"/>
        <v>簡易水道事業</v>
      </c>
      <c r="L6" s="73" t="str">
        <f t="shared" si="1"/>
        <v>C3</v>
      </c>
      <c r="M6" s="73" t="str">
        <f t="shared" si="1"/>
        <v>非設置</v>
      </c>
      <c r="N6" s="82" t="str">
        <f t="shared" si="1"/>
        <v>-</v>
      </c>
      <c r="O6" s="82">
        <f t="shared" si="1"/>
        <v>60.4</v>
      </c>
      <c r="P6" s="82">
        <f t="shared" si="1"/>
        <v>85.73</v>
      </c>
      <c r="Q6" s="82">
        <f t="shared" si="1"/>
        <v>4050</v>
      </c>
      <c r="R6" s="82">
        <f t="shared" si="1"/>
        <v>2676</v>
      </c>
      <c r="S6" s="82">
        <f t="shared" si="1"/>
        <v>137.03</v>
      </c>
      <c r="T6" s="82">
        <f t="shared" si="1"/>
        <v>19.53</v>
      </c>
      <c r="U6" s="82">
        <f t="shared" si="1"/>
        <v>2264</v>
      </c>
      <c r="V6" s="82">
        <f t="shared" si="1"/>
        <v>5.0999999999999996</v>
      </c>
      <c r="W6" s="82">
        <f t="shared" si="1"/>
        <v>443.92</v>
      </c>
      <c r="X6" s="88" t="str">
        <f t="shared" ref="X6:AG6" si="2">IF(X7="",NA(),X7)</f>
        <v>-</v>
      </c>
      <c r="Y6" s="88" t="str">
        <f t="shared" si="2"/>
        <v>-</v>
      </c>
      <c r="Z6" s="88" t="str">
        <f t="shared" si="2"/>
        <v>-</v>
      </c>
      <c r="AA6" s="88">
        <f t="shared" si="2"/>
        <v>102.68</v>
      </c>
      <c r="AB6" s="88">
        <f t="shared" si="2"/>
        <v>114.67</v>
      </c>
      <c r="AC6" s="88" t="str">
        <f t="shared" si="2"/>
        <v>-</v>
      </c>
      <c r="AD6" s="88" t="str">
        <f t="shared" si="2"/>
        <v>-</v>
      </c>
      <c r="AE6" s="88" t="str">
        <f t="shared" si="2"/>
        <v>-</v>
      </c>
      <c r="AF6" s="88">
        <f t="shared" si="2"/>
        <v>105.52</v>
      </c>
      <c r="AG6" s="88">
        <f t="shared" si="2"/>
        <v>103.1</v>
      </c>
      <c r="AH6" s="82" t="str">
        <f>IF(AH7="","",IF(AH7="-","【-】","【"&amp;SUBSTITUTE(TEXT(AH7,"#,##0.00"),"-","△")&amp;"】"))</f>
        <v>【103.05】</v>
      </c>
      <c r="AI6" s="88" t="str">
        <f t="shared" ref="AI6:AR6" si="3">IF(AI7="",NA(),AI7)</f>
        <v>-</v>
      </c>
      <c r="AJ6" s="88" t="str">
        <f t="shared" si="3"/>
        <v>-</v>
      </c>
      <c r="AK6" s="88" t="str">
        <f t="shared" si="3"/>
        <v>-</v>
      </c>
      <c r="AL6" s="82">
        <f t="shared" si="3"/>
        <v>0</v>
      </c>
      <c r="AM6" s="82">
        <f t="shared" si="3"/>
        <v>0</v>
      </c>
      <c r="AN6" s="88" t="str">
        <f t="shared" si="3"/>
        <v>-</v>
      </c>
      <c r="AO6" s="88" t="str">
        <f t="shared" si="3"/>
        <v>-</v>
      </c>
      <c r="AP6" s="88" t="str">
        <f t="shared" si="3"/>
        <v>-</v>
      </c>
      <c r="AQ6" s="88">
        <f t="shared" si="3"/>
        <v>30.01</v>
      </c>
      <c r="AR6" s="88">
        <f t="shared" si="3"/>
        <v>27.32</v>
      </c>
      <c r="AS6" s="82" t="str">
        <f>IF(AS7="","",IF(AS7="-","【-】","【"&amp;SUBSTITUTE(TEXT(AS7,"#,##0.00"),"-","△")&amp;"】"))</f>
        <v>【30.22】</v>
      </c>
      <c r="AT6" s="88" t="str">
        <f t="shared" ref="AT6:BC6" si="4">IF(AT7="",NA(),AT7)</f>
        <v>-</v>
      </c>
      <c r="AU6" s="88" t="str">
        <f t="shared" si="4"/>
        <v>-</v>
      </c>
      <c r="AV6" s="88" t="str">
        <f t="shared" si="4"/>
        <v>-</v>
      </c>
      <c r="AW6" s="88">
        <f t="shared" si="4"/>
        <v>485.11</v>
      </c>
      <c r="AX6" s="88">
        <f t="shared" si="4"/>
        <v>185.31</v>
      </c>
      <c r="AY6" s="88" t="str">
        <f t="shared" si="4"/>
        <v>-</v>
      </c>
      <c r="AZ6" s="88" t="str">
        <f t="shared" si="4"/>
        <v>-</v>
      </c>
      <c r="BA6" s="88" t="str">
        <f t="shared" si="4"/>
        <v>-</v>
      </c>
      <c r="BB6" s="88">
        <f t="shared" si="4"/>
        <v>249.43</v>
      </c>
      <c r="BC6" s="88">
        <f t="shared" si="4"/>
        <v>217.55</v>
      </c>
      <c r="BD6" s="82" t="str">
        <f>IF(BD7="","",IF(BD7="-","【-】","【"&amp;SUBSTITUTE(TEXT(BD7,"#,##0.00"),"-","△")&amp;"】"))</f>
        <v>【179.30】</v>
      </c>
      <c r="BE6" s="88" t="str">
        <f t="shared" ref="BE6:BN6" si="5">IF(BE7="",NA(),BE7)</f>
        <v>-</v>
      </c>
      <c r="BF6" s="88" t="str">
        <f t="shared" si="5"/>
        <v>-</v>
      </c>
      <c r="BG6" s="88" t="str">
        <f t="shared" si="5"/>
        <v>-</v>
      </c>
      <c r="BH6" s="88">
        <f t="shared" si="5"/>
        <v>223.65</v>
      </c>
      <c r="BI6" s="88">
        <f t="shared" si="5"/>
        <v>419.08</v>
      </c>
      <c r="BJ6" s="88" t="str">
        <f t="shared" si="5"/>
        <v>-</v>
      </c>
      <c r="BK6" s="88" t="str">
        <f t="shared" si="5"/>
        <v>-</v>
      </c>
      <c r="BL6" s="88" t="str">
        <f t="shared" si="5"/>
        <v>-</v>
      </c>
      <c r="BM6" s="88">
        <f t="shared" si="5"/>
        <v>922.05</v>
      </c>
      <c r="BN6" s="88">
        <f t="shared" si="5"/>
        <v>916.17</v>
      </c>
      <c r="BO6" s="82" t="str">
        <f>IF(BO7="","",IF(BO7="-","【-】","【"&amp;SUBSTITUTE(TEXT(BO7,"#,##0.00"),"-","△")&amp;"】"))</f>
        <v>【1,042.45】</v>
      </c>
      <c r="BP6" s="88" t="str">
        <f t="shared" ref="BP6:BY6" si="6">IF(BP7="",NA(),BP7)</f>
        <v>-</v>
      </c>
      <c r="BQ6" s="88" t="str">
        <f t="shared" si="6"/>
        <v>-</v>
      </c>
      <c r="BR6" s="88" t="str">
        <f t="shared" si="6"/>
        <v>-</v>
      </c>
      <c r="BS6" s="88">
        <f t="shared" si="6"/>
        <v>101.67</v>
      </c>
      <c r="BT6" s="88">
        <f t="shared" si="6"/>
        <v>95.33</v>
      </c>
      <c r="BU6" s="88" t="str">
        <f t="shared" si="6"/>
        <v>-</v>
      </c>
      <c r="BV6" s="88" t="str">
        <f t="shared" si="6"/>
        <v>-</v>
      </c>
      <c r="BW6" s="88" t="str">
        <f t="shared" si="6"/>
        <v>-</v>
      </c>
      <c r="BX6" s="88">
        <f t="shared" si="6"/>
        <v>64.39</v>
      </c>
      <c r="BY6" s="88">
        <f t="shared" si="6"/>
        <v>63.95</v>
      </c>
      <c r="BZ6" s="82" t="str">
        <f>IF(BZ7="","",IF(BZ7="-","【-】","【"&amp;SUBSTITUTE(TEXT(BZ7,"#,##0.00"),"-","△")&amp;"】"))</f>
        <v>【57.74】</v>
      </c>
      <c r="CA6" s="88" t="str">
        <f t="shared" ref="CA6:CJ6" si="7">IF(CA7="",NA(),CA7)</f>
        <v>-</v>
      </c>
      <c r="CB6" s="88" t="str">
        <f t="shared" si="7"/>
        <v>-</v>
      </c>
      <c r="CC6" s="88" t="str">
        <f t="shared" si="7"/>
        <v>-</v>
      </c>
      <c r="CD6" s="88">
        <f t="shared" si="7"/>
        <v>255.75</v>
      </c>
      <c r="CE6" s="88">
        <f t="shared" si="7"/>
        <v>273.95</v>
      </c>
      <c r="CF6" s="88" t="str">
        <f t="shared" si="7"/>
        <v>-</v>
      </c>
      <c r="CG6" s="88" t="str">
        <f t="shared" si="7"/>
        <v>-</v>
      </c>
      <c r="CH6" s="88" t="str">
        <f t="shared" si="7"/>
        <v>-</v>
      </c>
      <c r="CI6" s="88">
        <f t="shared" si="7"/>
        <v>258.89999999999998</v>
      </c>
      <c r="CJ6" s="88">
        <f t="shared" si="7"/>
        <v>263.56</v>
      </c>
      <c r="CK6" s="82" t="str">
        <f>IF(CK7="","",IF(CK7="-","【-】","【"&amp;SUBSTITUTE(TEXT(CK7,"#,##0.00"),"-","△")&amp;"】"))</f>
        <v>【285.48】</v>
      </c>
      <c r="CL6" s="88" t="str">
        <f t="shared" ref="CL6:CU6" si="8">IF(CL7="",NA(),CL7)</f>
        <v>-</v>
      </c>
      <c r="CM6" s="88" t="str">
        <f t="shared" si="8"/>
        <v>-</v>
      </c>
      <c r="CN6" s="88" t="str">
        <f t="shared" si="8"/>
        <v>-</v>
      </c>
      <c r="CO6" s="88">
        <f t="shared" si="8"/>
        <v>27.17</v>
      </c>
      <c r="CP6" s="88">
        <f t="shared" si="8"/>
        <v>31.23</v>
      </c>
      <c r="CQ6" s="88" t="str">
        <f t="shared" si="8"/>
        <v>-</v>
      </c>
      <c r="CR6" s="88" t="str">
        <f t="shared" si="8"/>
        <v>-</v>
      </c>
      <c r="CS6" s="88" t="str">
        <f t="shared" si="8"/>
        <v>-</v>
      </c>
      <c r="CT6" s="88">
        <f t="shared" si="8"/>
        <v>50.07</v>
      </c>
      <c r="CU6" s="88">
        <f t="shared" si="8"/>
        <v>53.4</v>
      </c>
      <c r="CV6" s="82" t="str">
        <f>IF(CV7="","",IF(CV7="-","【-】","【"&amp;SUBSTITUTE(TEXT(CV7,"#,##0.00"),"-","△")&amp;"】"))</f>
        <v>【53.73】</v>
      </c>
      <c r="CW6" s="88" t="str">
        <f t="shared" ref="CW6:DF6" si="9">IF(CW7="",NA(),CW7)</f>
        <v>-</v>
      </c>
      <c r="CX6" s="88" t="str">
        <f t="shared" si="9"/>
        <v>-</v>
      </c>
      <c r="CY6" s="88" t="str">
        <f t="shared" si="9"/>
        <v>-</v>
      </c>
      <c r="CZ6" s="88">
        <f t="shared" si="9"/>
        <v>76.040000000000006</v>
      </c>
      <c r="DA6" s="88">
        <f t="shared" si="9"/>
        <v>73.180000000000007</v>
      </c>
      <c r="DB6" s="88" t="str">
        <f t="shared" si="9"/>
        <v>-</v>
      </c>
      <c r="DC6" s="88" t="str">
        <f t="shared" si="9"/>
        <v>-</v>
      </c>
      <c r="DD6" s="88" t="str">
        <f t="shared" si="9"/>
        <v>-</v>
      </c>
      <c r="DE6" s="88">
        <f t="shared" si="9"/>
        <v>75.7</v>
      </c>
      <c r="DF6" s="88">
        <f t="shared" si="9"/>
        <v>72.53</v>
      </c>
      <c r="DG6" s="82" t="str">
        <f>IF(DG7="","",IF(DG7="-","【-】","【"&amp;SUBSTITUTE(TEXT(DG7,"#,##0.00"),"-","△")&amp;"】"))</f>
        <v>【71.52】</v>
      </c>
      <c r="DH6" s="88" t="str">
        <f t="shared" ref="DH6:DQ6" si="10">IF(DH7="",NA(),DH7)</f>
        <v>-</v>
      </c>
      <c r="DI6" s="88" t="str">
        <f t="shared" si="10"/>
        <v>-</v>
      </c>
      <c r="DJ6" s="88" t="str">
        <f t="shared" si="10"/>
        <v>-</v>
      </c>
      <c r="DK6" s="88">
        <f t="shared" si="10"/>
        <v>71.61</v>
      </c>
      <c r="DL6" s="88">
        <f t="shared" si="10"/>
        <v>66.23</v>
      </c>
      <c r="DM6" s="88" t="str">
        <f t="shared" si="10"/>
        <v>-</v>
      </c>
      <c r="DN6" s="88" t="str">
        <f t="shared" si="10"/>
        <v>-</v>
      </c>
      <c r="DO6" s="88" t="str">
        <f t="shared" si="10"/>
        <v>-</v>
      </c>
      <c r="DP6" s="88">
        <f t="shared" si="10"/>
        <v>42.98</v>
      </c>
      <c r="DQ6" s="88">
        <f t="shared" si="10"/>
        <v>40.46</v>
      </c>
      <c r="DR6" s="82" t="str">
        <f>IF(DR7="","",IF(DR7="-","【-】","【"&amp;SUBSTITUTE(TEXT(DR7,"#,##0.00"),"-","△")&amp;"】"))</f>
        <v>【38.43】</v>
      </c>
      <c r="DS6" s="88" t="str">
        <f t="shared" ref="DS6:EB6" si="11">IF(DS7="",NA(),DS7)</f>
        <v>-</v>
      </c>
      <c r="DT6" s="88" t="str">
        <f t="shared" si="11"/>
        <v>-</v>
      </c>
      <c r="DU6" s="88" t="str">
        <f t="shared" si="11"/>
        <v>-</v>
      </c>
      <c r="DV6" s="88">
        <f t="shared" si="11"/>
        <v>87.21</v>
      </c>
      <c r="DW6" s="88">
        <f t="shared" si="11"/>
        <v>57.18</v>
      </c>
      <c r="DX6" s="88" t="str">
        <f t="shared" si="11"/>
        <v>-</v>
      </c>
      <c r="DY6" s="88" t="str">
        <f t="shared" si="11"/>
        <v>-</v>
      </c>
      <c r="DZ6" s="88" t="str">
        <f t="shared" si="11"/>
        <v>-</v>
      </c>
      <c r="EA6" s="88">
        <f t="shared" si="11"/>
        <v>23.24</v>
      </c>
      <c r="EB6" s="88">
        <f t="shared" si="11"/>
        <v>22.77</v>
      </c>
      <c r="EC6" s="82" t="str">
        <f>IF(EC7="","",IF(EC7="-","【-】","【"&amp;SUBSTITUTE(TEXT(EC7,"#,##0.00"),"-","△")&amp;"】"))</f>
        <v>【19.16】</v>
      </c>
      <c r="ED6" s="88" t="str">
        <f t="shared" ref="ED6:EM6" si="12">IF(ED7="",NA(),ED7)</f>
        <v>-</v>
      </c>
      <c r="EE6" s="88" t="str">
        <f t="shared" si="12"/>
        <v>-</v>
      </c>
      <c r="EF6" s="88" t="str">
        <f t="shared" si="12"/>
        <v>-</v>
      </c>
      <c r="EG6" s="88">
        <f t="shared" si="12"/>
        <v>0.56999999999999995</v>
      </c>
      <c r="EH6" s="88">
        <f t="shared" si="12"/>
        <v>0.19</v>
      </c>
      <c r="EI6" s="88" t="str">
        <f t="shared" si="12"/>
        <v>-</v>
      </c>
      <c r="EJ6" s="88" t="str">
        <f t="shared" si="12"/>
        <v>-</v>
      </c>
      <c r="EK6" s="88" t="str">
        <f t="shared" si="12"/>
        <v>-</v>
      </c>
      <c r="EL6" s="88">
        <f t="shared" si="12"/>
        <v>0.39</v>
      </c>
      <c r="EM6" s="88">
        <f t="shared" si="12"/>
        <v>0.49</v>
      </c>
      <c r="EN6" s="82" t="str">
        <f>IF(EN7="","",IF(EN7="-","【-】","【"&amp;SUBSTITUTE(TEXT(EN7,"#,##0.00"),"-","△")&amp;"】"))</f>
        <v>【0.49】</v>
      </c>
    </row>
    <row r="7" spans="1:144" s="67" customFormat="1">
      <c r="A7" s="68"/>
      <c r="B7" s="74">
        <v>2023</v>
      </c>
      <c r="C7" s="74">
        <v>303445</v>
      </c>
      <c r="D7" s="74">
        <v>46</v>
      </c>
      <c r="E7" s="74">
        <v>1</v>
      </c>
      <c r="F7" s="74">
        <v>0</v>
      </c>
      <c r="G7" s="74">
        <v>5</v>
      </c>
      <c r="H7" s="74" t="s">
        <v>94</v>
      </c>
      <c r="I7" s="74" t="s">
        <v>95</v>
      </c>
      <c r="J7" s="74" t="s">
        <v>96</v>
      </c>
      <c r="K7" s="74" t="s">
        <v>97</v>
      </c>
      <c r="L7" s="74" t="s">
        <v>22</v>
      </c>
      <c r="M7" s="74" t="s">
        <v>13</v>
      </c>
      <c r="N7" s="83" t="s">
        <v>98</v>
      </c>
      <c r="O7" s="83">
        <v>60.4</v>
      </c>
      <c r="P7" s="83">
        <v>85.73</v>
      </c>
      <c r="Q7" s="83">
        <v>4050</v>
      </c>
      <c r="R7" s="83">
        <v>2676</v>
      </c>
      <c r="S7" s="83">
        <v>137.03</v>
      </c>
      <c r="T7" s="83">
        <v>19.53</v>
      </c>
      <c r="U7" s="83">
        <v>2264</v>
      </c>
      <c r="V7" s="83">
        <v>5.0999999999999996</v>
      </c>
      <c r="W7" s="83">
        <v>443.92</v>
      </c>
      <c r="X7" s="83" t="s">
        <v>98</v>
      </c>
      <c r="Y7" s="83" t="s">
        <v>98</v>
      </c>
      <c r="Z7" s="83" t="s">
        <v>98</v>
      </c>
      <c r="AA7" s="83">
        <v>102.68</v>
      </c>
      <c r="AB7" s="83">
        <v>114.67</v>
      </c>
      <c r="AC7" s="83" t="s">
        <v>98</v>
      </c>
      <c r="AD7" s="83" t="s">
        <v>98</v>
      </c>
      <c r="AE7" s="83" t="s">
        <v>98</v>
      </c>
      <c r="AF7" s="83">
        <v>105.52</v>
      </c>
      <c r="AG7" s="83">
        <v>103.1</v>
      </c>
      <c r="AH7" s="83">
        <v>103.05</v>
      </c>
      <c r="AI7" s="83" t="s">
        <v>98</v>
      </c>
      <c r="AJ7" s="83" t="s">
        <v>98</v>
      </c>
      <c r="AK7" s="83" t="s">
        <v>98</v>
      </c>
      <c r="AL7" s="83">
        <v>0</v>
      </c>
      <c r="AM7" s="83">
        <v>0</v>
      </c>
      <c r="AN7" s="83" t="s">
        <v>98</v>
      </c>
      <c r="AO7" s="83" t="s">
        <v>98</v>
      </c>
      <c r="AP7" s="83" t="s">
        <v>98</v>
      </c>
      <c r="AQ7" s="83">
        <v>30.01</v>
      </c>
      <c r="AR7" s="83">
        <v>27.32</v>
      </c>
      <c r="AS7" s="83">
        <v>30.22</v>
      </c>
      <c r="AT7" s="83" t="s">
        <v>98</v>
      </c>
      <c r="AU7" s="83" t="s">
        <v>98</v>
      </c>
      <c r="AV7" s="83" t="s">
        <v>98</v>
      </c>
      <c r="AW7" s="83">
        <v>485.11</v>
      </c>
      <c r="AX7" s="83">
        <v>185.31</v>
      </c>
      <c r="AY7" s="83" t="s">
        <v>98</v>
      </c>
      <c r="AZ7" s="83" t="s">
        <v>98</v>
      </c>
      <c r="BA7" s="83" t="s">
        <v>98</v>
      </c>
      <c r="BB7" s="83">
        <v>249.43</v>
      </c>
      <c r="BC7" s="83">
        <v>217.55</v>
      </c>
      <c r="BD7" s="83">
        <v>179.3</v>
      </c>
      <c r="BE7" s="83" t="s">
        <v>98</v>
      </c>
      <c r="BF7" s="83" t="s">
        <v>98</v>
      </c>
      <c r="BG7" s="83" t="s">
        <v>98</v>
      </c>
      <c r="BH7" s="83">
        <v>223.65</v>
      </c>
      <c r="BI7" s="83">
        <v>419.08</v>
      </c>
      <c r="BJ7" s="83" t="s">
        <v>98</v>
      </c>
      <c r="BK7" s="83" t="s">
        <v>98</v>
      </c>
      <c r="BL7" s="83" t="s">
        <v>98</v>
      </c>
      <c r="BM7" s="83">
        <v>922.05</v>
      </c>
      <c r="BN7" s="83">
        <v>916.17</v>
      </c>
      <c r="BO7" s="83">
        <v>1042.45</v>
      </c>
      <c r="BP7" s="83" t="s">
        <v>98</v>
      </c>
      <c r="BQ7" s="83" t="s">
        <v>98</v>
      </c>
      <c r="BR7" s="83" t="s">
        <v>98</v>
      </c>
      <c r="BS7" s="83">
        <v>101.67</v>
      </c>
      <c r="BT7" s="83">
        <v>95.33</v>
      </c>
      <c r="BU7" s="83" t="s">
        <v>98</v>
      </c>
      <c r="BV7" s="83" t="s">
        <v>98</v>
      </c>
      <c r="BW7" s="83" t="s">
        <v>98</v>
      </c>
      <c r="BX7" s="83">
        <v>64.39</v>
      </c>
      <c r="BY7" s="83">
        <v>63.95</v>
      </c>
      <c r="BZ7" s="83">
        <v>57.74</v>
      </c>
      <c r="CA7" s="83" t="s">
        <v>98</v>
      </c>
      <c r="CB7" s="83" t="s">
        <v>98</v>
      </c>
      <c r="CC7" s="83" t="s">
        <v>98</v>
      </c>
      <c r="CD7" s="83">
        <v>255.75</v>
      </c>
      <c r="CE7" s="83">
        <v>273.95</v>
      </c>
      <c r="CF7" s="83" t="s">
        <v>98</v>
      </c>
      <c r="CG7" s="83" t="s">
        <v>98</v>
      </c>
      <c r="CH7" s="83" t="s">
        <v>98</v>
      </c>
      <c r="CI7" s="83">
        <v>258.89999999999998</v>
      </c>
      <c r="CJ7" s="83">
        <v>263.56</v>
      </c>
      <c r="CK7" s="83">
        <v>285.48</v>
      </c>
      <c r="CL7" s="83" t="s">
        <v>98</v>
      </c>
      <c r="CM7" s="83" t="s">
        <v>98</v>
      </c>
      <c r="CN7" s="83" t="s">
        <v>98</v>
      </c>
      <c r="CO7" s="83">
        <v>27.17</v>
      </c>
      <c r="CP7" s="83">
        <v>31.23</v>
      </c>
      <c r="CQ7" s="83" t="s">
        <v>98</v>
      </c>
      <c r="CR7" s="83" t="s">
        <v>98</v>
      </c>
      <c r="CS7" s="83" t="s">
        <v>98</v>
      </c>
      <c r="CT7" s="83">
        <v>50.07</v>
      </c>
      <c r="CU7" s="83">
        <v>53.4</v>
      </c>
      <c r="CV7" s="83">
        <v>53.73</v>
      </c>
      <c r="CW7" s="83" t="s">
        <v>98</v>
      </c>
      <c r="CX7" s="83" t="s">
        <v>98</v>
      </c>
      <c r="CY7" s="83" t="s">
        <v>98</v>
      </c>
      <c r="CZ7" s="83">
        <v>76.040000000000006</v>
      </c>
      <c r="DA7" s="83">
        <v>73.180000000000007</v>
      </c>
      <c r="DB7" s="83" t="s">
        <v>98</v>
      </c>
      <c r="DC7" s="83" t="s">
        <v>98</v>
      </c>
      <c r="DD7" s="83" t="s">
        <v>98</v>
      </c>
      <c r="DE7" s="83">
        <v>75.7</v>
      </c>
      <c r="DF7" s="83">
        <v>72.53</v>
      </c>
      <c r="DG7" s="83">
        <v>71.52</v>
      </c>
      <c r="DH7" s="83" t="s">
        <v>98</v>
      </c>
      <c r="DI7" s="83" t="s">
        <v>98</v>
      </c>
      <c r="DJ7" s="83" t="s">
        <v>98</v>
      </c>
      <c r="DK7" s="83">
        <v>71.61</v>
      </c>
      <c r="DL7" s="83">
        <v>66.23</v>
      </c>
      <c r="DM7" s="83" t="s">
        <v>98</v>
      </c>
      <c r="DN7" s="83" t="s">
        <v>98</v>
      </c>
      <c r="DO7" s="83" t="s">
        <v>98</v>
      </c>
      <c r="DP7" s="83">
        <v>42.98</v>
      </c>
      <c r="DQ7" s="83">
        <v>40.46</v>
      </c>
      <c r="DR7" s="83">
        <v>38.43</v>
      </c>
      <c r="DS7" s="83" t="s">
        <v>98</v>
      </c>
      <c r="DT7" s="83" t="s">
        <v>98</v>
      </c>
      <c r="DU7" s="83" t="s">
        <v>98</v>
      </c>
      <c r="DV7" s="83">
        <v>87.21</v>
      </c>
      <c r="DW7" s="83">
        <v>57.18</v>
      </c>
      <c r="DX7" s="83" t="s">
        <v>98</v>
      </c>
      <c r="DY7" s="83" t="s">
        <v>98</v>
      </c>
      <c r="DZ7" s="83" t="s">
        <v>98</v>
      </c>
      <c r="EA7" s="83">
        <v>23.24</v>
      </c>
      <c r="EB7" s="83">
        <v>22.77</v>
      </c>
      <c r="EC7" s="83">
        <v>19.16</v>
      </c>
      <c r="ED7" s="83" t="s">
        <v>98</v>
      </c>
      <c r="EE7" s="83" t="s">
        <v>98</v>
      </c>
      <c r="EF7" s="83" t="s">
        <v>98</v>
      </c>
      <c r="EG7" s="83">
        <v>0.56999999999999995</v>
      </c>
      <c r="EH7" s="83">
        <v>0.19</v>
      </c>
      <c r="EI7" s="83" t="s">
        <v>98</v>
      </c>
      <c r="EJ7" s="83" t="s">
        <v>98</v>
      </c>
      <c r="EK7" s="83" t="s">
        <v>98</v>
      </c>
      <c r="EL7" s="83">
        <v>0.39</v>
      </c>
      <c r="EM7" s="83">
        <v>0.49</v>
      </c>
      <c r="EN7" s="83">
        <v>0.49</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99</v>
      </c>
      <c r="C9" s="69" t="s">
        <v>100</v>
      </c>
      <c r="D9" s="69" t="s">
        <v>101</v>
      </c>
      <c r="E9" s="69" t="s">
        <v>102</v>
      </c>
      <c r="F9" s="69" t="s">
        <v>103</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50</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廣西　杏美</cp:lastModifiedBy>
  <dcterms:created xsi:type="dcterms:W3CDTF">2025-01-24T06:52:45Z</dcterms:created>
  <dcterms:modified xsi:type="dcterms:W3CDTF">2025-02-03T06:51:26Z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2025-02-03T06:51:26Z</vt:filetime>
  </property>
</Properties>
</file>